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sergiobarreto/Desktop/gitRepos/formulaNerd/excelFiles/excelFiles/"/>
    </mc:Choice>
  </mc:AlternateContent>
  <xr:revisionPtr revIDLastSave="0" documentId="13_ncr:1_{C077B7FA-D2D3-4344-97A8-33D9AC23E64E}" xr6:coauthVersionLast="47" xr6:coauthVersionMax="47" xr10:uidLastSave="{00000000-0000-0000-0000-000000000000}"/>
  <bookViews>
    <workbookView xWindow="0" yWindow="760" windowWidth="30240" windowHeight="1732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27" i="1"/>
  <c r="F26" i="1"/>
  <c r="F25" i="1"/>
  <c r="F23" i="1"/>
  <c r="F22" i="1"/>
  <c r="F21" i="1"/>
  <c r="F20" i="1"/>
  <c r="F14" i="1"/>
  <c r="F13" i="1"/>
  <c r="F17" i="1"/>
  <c r="F16" i="1"/>
  <c r="F28" i="1"/>
  <c r="E10" i="1"/>
  <c r="E9" i="1"/>
  <c r="E8" i="1"/>
  <c r="E7" i="1"/>
  <c r="E6" i="1"/>
  <c r="L5" i="1"/>
  <c r="E5" i="1"/>
  <c r="E4" i="1"/>
  <c r="E3" i="1"/>
  <c r="F24" i="1" l="1"/>
</calcChain>
</file>

<file path=xl/sharedStrings.xml><?xml version="1.0" encoding="utf-8"?>
<sst xmlns="http://schemas.openxmlformats.org/spreadsheetml/2006/main" count="98" uniqueCount="75">
  <si>
    <t>Product</t>
  </si>
  <si>
    <t>Region</t>
  </si>
  <si>
    <t>Rep</t>
  </si>
  <si>
    <t>Order Date</t>
  </si>
  <si>
    <t>Status</t>
  </si>
  <si>
    <t>Note</t>
  </si>
  <si>
    <t>Units</t>
  </si>
  <si>
    <t>Revenue</t>
  </si>
  <si>
    <t>Criteria Helper</t>
  </si>
  <si>
    <t>Value</t>
  </si>
  <si>
    <t>Example</t>
  </si>
  <si>
    <t>Formula</t>
  </si>
  <si>
    <t>Result</t>
  </si>
  <si>
    <t>Apple</t>
  </si>
  <si>
    <t>East</t>
  </si>
  <si>
    <t>Ava</t>
  </si>
  <si>
    <t>Closed</t>
  </si>
  <si>
    <t>Rush</t>
  </si>
  <si>
    <t>Product exact</t>
  </si>
  <si>
    <t>Exact text criteria</t>
  </si>
  <si>
    <t>West</t>
  </si>
  <si>
    <t>Ben</t>
  </si>
  <si>
    <t>Open</t>
  </si>
  <si>
    <t>Revenue threshold</t>
  </si>
  <si>
    <t>Exact numeric criteria</t>
  </si>
  <si>
    <t>Banana</t>
  </si>
  <si>
    <t>Promo</t>
  </si>
  <si>
    <t>Start date</t>
  </si>
  <si>
    <t>Logical operator criteria</t>
  </si>
  <si>
    <t>Apple Juice</t>
  </si>
  <si>
    <t>North</t>
  </si>
  <si>
    <t>Cara</t>
  </si>
  <si>
    <t>A?a</t>
  </si>
  <si>
    <t>Cell reference concatenation</t>
  </si>
  <si>
    <t>Grape</t>
  </si>
  <si>
    <t>Dan</t>
  </si>
  <si>
    <t>Return</t>
  </si>
  <si>
    <t>Date criteria with DATE or a date cell</t>
  </si>
  <si>
    <t>South</t>
  </si>
  <si>
    <t>Blank cells</t>
  </si>
  <si>
    <t>Apple Pie</t>
  </si>
  <si>
    <t>Non blank cells</t>
  </si>
  <si>
    <t>Returned</t>
  </si>
  <si>
    <t>Wildcard asterisk</t>
  </si>
  <si>
    <t>Wildcard question mark</t>
  </si>
  <si>
    <t>Criteria type</t>
  </si>
  <si>
    <t>Aggregation Type</t>
  </si>
  <si>
    <t>Count</t>
  </si>
  <si>
    <t>Sum</t>
  </si>
  <si>
    <t>Average</t>
  </si>
  <si>
    <t>Max</t>
  </si>
  <si>
    <t>Min</t>
  </si>
  <si>
    <t>COUNTIFS(criteria_range1, criteria1, …)</t>
  </si>
  <si>
    <t>COUNTIF(range, criteria)</t>
  </si>
  <si>
    <t>SUMIFS(sum_range, criteria_range1, criteria1, …)</t>
  </si>
  <si>
    <t>AVERAGEIFS(average_range, criteria_range1, criteria1, …)</t>
  </si>
  <si>
    <t>MAXIFS(max_range,criteria_range1, criteria1, …)</t>
  </si>
  <si>
    <t>MINIFS(min_range, criteria_range1, criteria1, …)</t>
  </si>
  <si>
    <t>Single-criteria Aggregation Option?</t>
  </si>
  <si>
    <t>*Does not exist</t>
  </si>
  <si>
    <t>Function Syntax</t>
  </si>
  <si>
    <t>COUNTIFS(B3:B10,"Apple")</t>
  </si>
  <si>
    <t>COUNTIFS(D3:D10,L6)</t>
  </si>
  <si>
    <t>COUNTIFS(I3:I10,100)</t>
  </si>
  <si>
    <t>COUNTIFS(I3:I10,"&gt;100")</t>
  </si>
  <si>
    <t>COUNTIFS(I3:I10,"&gt;"&amp;L4)</t>
  </si>
  <si>
    <t>COUNTIFS(E3:E10,"&gt;="&amp;L5)</t>
  </si>
  <si>
    <t>COUNTIFS(G3:G10,"")</t>
  </si>
  <si>
    <t>COUNTIFS(G3:G10,"&lt;&gt;")</t>
  </si>
  <si>
    <t>COUNTIFS(B3:B10,"Apple*")</t>
  </si>
  <si>
    <t>Ana</t>
  </si>
  <si>
    <t>Anna</t>
  </si>
  <si>
    <t>Match pattern</t>
  </si>
  <si>
    <t>SUMIF(criteria_range, criteria, sum_range)</t>
  </si>
  <si>
    <t>AVERAGEIF(criteria_range, criteria, average_range)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</si>
</sst>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D8E4B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0" borderId="1" xfId="0" applyBorder="1"/>
    <xf numFmtId="0" fontId="1" fillId="4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8"/>
  <sheetViews>
    <sheetView showGridLines="0" tabSelected="1" zoomScale="143" zoomScaleNormal="143" workbookViewId="0">
      <selection activeCell="H23" sqref="H23"/>
    </sheetView>
  </sheetViews>
  <sheetFormatPr baseColWidth="10" defaultColWidth="8.83203125" defaultRowHeight="15" x14ac:dyDescent="0.2"/>
  <cols>
    <col min="1" max="1" width="4.1640625" customWidth="1"/>
    <col min="2" max="2" width="14.6640625" customWidth="1"/>
    <col min="3" max="3" width="14.83203125" customWidth="1"/>
    <col min="4" max="4" width="13" customWidth="1"/>
    <col min="5" max="5" width="19.33203125" customWidth="1"/>
    <col min="7" max="7" width="11" customWidth="1"/>
    <col min="8" max="8" width="14.6640625" bestFit="1" customWidth="1"/>
    <col min="9" max="9" width="16.1640625" customWidth="1"/>
    <col min="10" max="10" width="4.33203125" customWidth="1"/>
    <col min="11" max="11" width="26" customWidth="1"/>
    <col min="14" max="14" width="28.83203125" bestFit="1" customWidth="1"/>
    <col min="15" max="15" width="43.5" bestFit="1" customWidth="1"/>
    <col min="16" max="16" width="26.33203125" bestFit="1" customWidth="1"/>
  </cols>
  <sheetData>
    <row r="2" spans="2:12" x14ac:dyDescent="0.2">
      <c r="B2" s="1" t="s">
        <v>0</v>
      </c>
      <c r="C2" s="1" t="s">
        <v>1</v>
      </c>
      <c r="D2" s="1" t="s">
        <v>2</v>
      </c>
      <c r="E2" s="13" t="s">
        <v>3</v>
      </c>
      <c r="F2" s="13" t="s">
        <v>4</v>
      </c>
      <c r="G2" s="13" t="s">
        <v>5</v>
      </c>
      <c r="H2" s="5" t="s">
        <v>6</v>
      </c>
      <c r="I2" s="5" t="s">
        <v>7</v>
      </c>
      <c r="K2" s="1" t="s">
        <v>8</v>
      </c>
      <c r="L2" s="13" t="s">
        <v>9</v>
      </c>
    </row>
    <row r="3" spans="2:12" x14ac:dyDescent="0.2">
      <c r="B3" s="2" t="s">
        <v>13</v>
      </c>
      <c r="C3" s="2" t="s">
        <v>14</v>
      </c>
      <c r="D3" s="2" t="s">
        <v>15</v>
      </c>
      <c r="E3" s="14">
        <f>DATE(2024,1,5)</f>
        <v>45296</v>
      </c>
      <c r="F3" s="15" t="s">
        <v>16</v>
      </c>
      <c r="G3" s="15" t="s">
        <v>17</v>
      </c>
      <c r="H3" s="16">
        <v>12</v>
      </c>
      <c r="I3" s="16">
        <v>240</v>
      </c>
      <c r="K3" s="3" t="s">
        <v>18</v>
      </c>
      <c r="L3" s="15" t="s">
        <v>13</v>
      </c>
    </row>
    <row r="4" spans="2:12" x14ac:dyDescent="0.2">
      <c r="B4" s="2" t="s">
        <v>13</v>
      </c>
      <c r="C4" s="2" t="s">
        <v>20</v>
      </c>
      <c r="D4" s="2" t="s">
        <v>21</v>
      </c>
      <c r="E4" s="14">
        <f>DATE(2024,1,12)</f>
        <v>45303</v>
      </c>
      <c r="F4" s="15" t="s">
        <v>22</v>
      </c>
      <c r="G4" s="15"/>
      <c r="H4" s="16">
        <v>7</v>
      </c>
      <c r="I4" s="16">
        <v>140</v>
      </c>
      <c r="K4" s="3" t="s">
        <v>23</v>
      </c>
      <c r="L4" s="15">
        <v>150</v>
      </c>
    </row>
    <row r="5" spans="2:12" x14ac:dyDescent="0.2">
      <c r="B5" s="2" t="s">
        <v>25</v>
      </c>
      <c r="C5" s="2" t="s">
        <v>14</v>
      </c>
      <c r="D5" s="2" t="s">
        <v>70</v>
      </c>
      <c r="E5" s="14">
        <f>DATE(2024,2,3)</f>
        <v>45325</v>
      </c>
      <c r="F5" s="15" t="s">
        <v>16</v>
      </c>
      <c r="G5" s="15" t="s">
        <v>26</v>
      </c>
      <c r="H5" s="16">
        <v>15</v>
      </c>
      <c r="I5" s="16">
        <v>150</v>
      </c>
      <c r="K5" s="3" t="s">
        <v>27</v>
      </c>
      <c r="L5" s="14">
        <f>DATE(2024,2,1)</f>
        <v>45323</v>
      </c>
    </row>
    <row r="6" spans="2:12" x14ac:dyDescent="0.2">
      <c r="B6" s="2" t="s">
        <v>29</v>
      </c>
      <c r="C6" s="2" t="s">
        <v>30</v>
      </c>
      <c r="D6" s="2" t="s">
        <v>31</v>
      </c>
      <c r="E6" s="14">
        <f>DATE(2024,2,18)</f>
        <v>45340</v>
      </c>
      <c r="F6" s="15" t="s">
        <v>16</v>
      </c>
      <c r="G6" s="15" t="s">
        <v>17</v>
      </c>
      <c r="H6" s="16">
        <v>9</v>
      </c>
      <c r="I6" s="16">
        <v>270</v>
      </c>
      <c r="K6" s="3" t="s">
        <v>72</v>
      </c>
      <c r="L6" s="15" t="s">
        <v>32</v>
      </c>
    </row>
    <row r="7" spans="2:12" x14ac:dyDescent="0.2">
      <c r="B7" s="2" t="s">
        <v>34</v>
      </c>
      <c r="C7" s="2" t="s">
        <v>14</v>
      </c>
      <c r="D7" s="2" t="s">
        <v>35</v>
      </c>
      <c r="E7" s="14">
        <f>DATE(2024,3,2)</f>
        <v>45353</v>
      </c>
      <c r="F7" s="15" t="s">
        <v>22</v>
      </c>
      <c r="G7" s="15" t="s">
        <v>36</v>
      </c>
      <c r="H7" s="16">
        <v>4</v>
      </c>
      <c r="I7" s="16">
        <v>80</v>
      </c>
      <c r="K7" s="3" t="s">
        <v>1</v>
      </c>
      <c r="L7" s="15" t="s">
        <v>14</v>
      </c>
    </row>
    <row r="8" spans="2:12" x14ac:dyDescent="0.2">
      <c r="B8" s="2" t="s">
        <v>25</v>
      </c>
      <c r="C8" s="2" t="s">
        <v>38</v>
      </c>
      <c r="D8" s="2" t="s">
        <v>21</v>
      </c>
      <c r="E8" s="14">
        <f>DATE(2024,3,15)</f>
        <v>45366</v>
      </c>
      <c r="F8" s="15" t="s">
        <v>16</v>
      </c>
      <c r="G8" s="15"/>
      <c r="H8" s="16">
        <v>11</v>
      </c>
      <c r="I8" s="16">
        <v>110</v>
      </c>
      <c r="K8" s="3" t="s">
        <v>4</v>
      </c>
      <c r="L8" s="15" t="s">
        <v>16</v>
      </c>
    </row>
    <row r="9" spans="2:12" x14ac:dyDescent="0.2">
      <c r="B9" s="2" t="s">
        <v>40</v>
      </c>
      <c r="C9" s="2" t="s">
        <v>14</v>
      </c>
      <c r="D9" s="2" t="s">
        <v>71</v>
      </c>
      <c r="E9" s="14">
        <f>DATE(2024,3,20)</f>
        <v>45371</v>
      </c>
      <c r="F9" s="15" t="s">
        <v>16</v>
      </c>
      <c r="G9" s="15" t="s">
        <v>26</v>
      </c>
      <c r="H9" s="16">
        <v>6</v>
      </c>
      <c r="I9" s="16">
        <v>180</v>
      </c>
    </row>
    <row r="10" spans="2:12" x14ac:dyDescent="0.2">
      <c r="B10" s="2" t="s">
        <v>13</v>
      </c>
      <c r="C10" s="2" t="s">
        <v>20</v>
      </c>
      <c r="D10" s="2" t="s">
        <v>31</v>
      </c>
      <c r="E10" s="14">
        <f>DATE(2024,4,1)</f>
        <v>45383</v>
      </c>
      <c r="F10" s="15" t="s">
        <v>42</v>
      </c>
      <c r="G10" s="15" t="s">
        <v>17</v>
      </c>
      <c r="H10" s="16">
        <v>5</v>
      </c>
      <c r="I10" s="16">
        <v>100</v>
      </c>
    </row>
    <row r="12" spans="2:12" x14ac:dyDescent="0.2">
      <c r="B12" s="1" t="s">
        <v>46</v>
      </c>
      <c r="C12" s="6" t="s">
        <v>60</v>
      </c>
      <c r="D12" s="17"/>
      <c r="E12" s="7"/>
      <c r="F12" s="1" t="s">
        <v>10</v>
      </c>
      <c r="G12" s="6" t="s">
        <v>58</v>
      </c>
      <c r="H12" s="17"/>
      <c r="I12" s="7"/>
    </row>
    <row r="13" spans="2:12" x14ac:dyDescent="0.2">
      <c r="B13" s="3" t="s">
        <v>47</v>
      </c>
      <c r="C13" s="8" t="s">
        <v>52</v>
      </c>
      <c r="D13" s="18"/>
      <c r="E13" s="9"/>
      <c r="F13" s="4">
        <f>COUNTIFS(C3:C10,L7,F3:F10,L8)</f>
        <v>3</v>
      </c>
      <c r="G13" s="8" t="s">
        <v>53</v>
      </c>
      <c r="H13" s="18"/>
      <c r="I13" s="9"/>
    </row>
    <row r="14" spans="2:12" x14ac:dyDescent="0.2">
      <c r="B14" s="3" t="s">
        <v>48</v>
      </c>
      <c r="C14" s="8" t="s">
        <v>54</v>
      </c>
      <c r="D14" s="18"/>
      <c r="E14" s="9"/>
      <c r="F14" s="4">
        <f>SUMIFS(I3:I10,C3:C10,L7,F3:F10,L8)</f>
        <v>570</v>
      </c>
      <c r="G14" s="8" t="s">
        <v>73</v>
      </c>
      <c r="H14" s="18"/>
      <c r="I14" s="9"/>
    </row>
    <row r="15" spans="2:12" x14ac:dyDescent="0.2">
      <c r="B15" s="3" t="s">
        <v>49</v>
      </c>
      <c r="C15" s="8" t="s">
        <v>55</v>
      </c>
      <c r="D15" s="18"/>
      <c r="E15" s="9"/>
      <c r="F15" s="4">
        <f>AVERAGEIFS(I3:I10,C3:C10,L7,F3:F10,L8)</f>
        <v>190</v>
      </c>
      <c r="G15" s="8" t="s">
        <v>74</v>
      </c>
      <c r="H15" s="18"/>
      <c r="I15" s="9"/>
    </row>
    <row r="16" spans="2:12" x14ac:dyDescent="0.2">
      <c r="B16" s="3" t="s">
        <v>50</v>
      </c>
      <c r="C16" s="8" t="s">
        <v>56</v>
      </c>
      <c r="D16" s="18"/>
      <c r="E16" s="9"/>
      <c r="F16" s="4">
        <f>_xlfn.MAXIFS(I3:I10,C3:C10,L7,F3:F10,L8)</f>
        <v>240</v>
      </c>
      <c r="G16" s="19" t="s">
        <v>59</v>
      </c>
      <c r="H16" s="20"/>
      <c r="I16" s="21"/>
    </row>
    <row r="17" spans="2:9" x14ac:dyDescent="0.2">
      <c r="B17" s="3" t="s">
        <v>51</v>
      </c>
      <c r="C17" s="8" t="s">
        <v>57</v>
      </c>
      <c r="D17" s="18"/>
      <c r="E17" s="9"/>
      <c r="F17" s="4">
        <f>_xlfn.MINIFS(I3:I10,C3:C10,L7,F3:F10,L8)</f>
        <v>150</v>
      </c>
      <c r="G17" s="19" t="s">
        <v>59</v>
      </c>
      <c r="H17" s="20"/>
      <c r="I17" s="21"/>
    </row>
    <row r="19" spans="2:9" x14ac:dyDescent="0.2">
      <c r="B19" s="6" t="s">
        <v>45</v>
      </c>
      <c r="C19" s="7"/>
      <c r="D19" s="6" t="s">
        <v>11</v>
      </c>
      <c r="E19" s="7"/>
      <c r="F19" s="5" t="s">
        <v>12</v>
      </c>
    </row>
    <row r="20" spans="2:9" x14ac:dyDescent="0.2">
      <c r="B20" s="8" t="s">
        <v>19</v>
      </c>
      <c r="C20" s="9"/>
      <c r="D20" s="10" t="s">
        <v>61</v>
      </c>
      <c r="E20" s="11"/>
      <c r="F20" s="12">
        <f>COUNTIFS(B3:B10,"Apple")</f>
        <v>3</v>
      </c>
    </row>
    <row r="21" spans="2:9" x14ac:dyDescent="0.2">
      <c r="B21" s="8" t="s">
        <v>24</v>
      </c>
      <c r="C21" s="9"/>
      <c r="D21" s="10" t="s">
        <v>63</v>
      </c>
      <c r="E21" s="11"/>
      <c r="F21" s="12">
        <f>COUNTIFS(I3:I10,100)</f>
        <v>1</v>
      </c>
    </row>
    <row r="22" spans="2:9" x14ac:dyDescent="0.2">
      <c r="B22" s="8" t="s">
        <v>28</v>
      </c>
      <c r="C22" s="9"/>
      <c r="D22" s="10" t="s">
        <v>64</v>
      </c>
      <c r="E22" s="11"/>
      <c r="F22" s="12">
        <f>COUNTIFS(I3:I10,"&gt;100")</f>
        <v>6</v>
      </c>
    </row>
    <row r="23" spans="2:9" x14ac:dyDescent="0.2">
      <c r="B23" s="8" t="s">
        <v>33</v>
      </c>
      <c r="C23" s="9"/>
      <c r="D23" s="10" t="s">
        <v>65</v>
      </c>
      <c r="E23" s="11"/>
      <c r="F23" s="12">
        <f>COUNTIFS(I3:I10,"&gt;"&amp;L4)</f>
        <v>3</v>
      </c>
    </row>
    <row r="24" spans="2:9" x14ac:dyDescent="0.2">
      <c r="B24" s="8" t="s">
        <v>37</v>
      </c>
      <c r="C24" s="9"/>
      <c r="D24" s="10" t="s">
        <v>66</v>
      </c>
      <c r="E24" s="11"/>
      <c r="F24" s="12">
        <f>COUNTIFS(E3:E10,"&gt;="&amp;L5)</f>
        <v>6</v>
      </c>
    </row>
    <row r="25" spans="2:9" x14ac:dyDescent="0.2">
      <c r="B25" s="8" t="s">
        <v>39</v>
      </c>
      <c r="C25" s="9"/>
      <c r="D25" s="10" t="s">
        <v>67</v>
      </c>
      <c r="E25" s="11"/>
      <c r="F25" s="12">
        <f>COUNTIFS(G3:G10,"")</f>
        <v>2</v>
      </c>
    </row>
    <row r="26" spans="2:9" x14ac:dyDescent="0.2">
      <c r="B26" s="8" t="s">
        <v>41</v>
      </c>
      <c r="C26" s="9"/>
      <c r="D26" s="10" t="s">
        <v>68</v>
      </c>
      <c r="E26" s="11"/>
      <c r="F26" s="12">
        <f>COUNTIFS(G3:G10,"&lt;&gt;")</f>
        <v>6</v>
      </c>
    </row>
    <row r="27" spans="2:9" x14ac:dyDescent="0.2">
      <c r="B27" s="8" t="s">
        <v>43</v>
      </c>
      <c r="C27" s="9"/>
      <c r="D27" s="10" t="s">
        <v>69</v>
      </c>
      <c r="E27" s="11"/>
      <c r="F27" s="12">
        <f>COUNTIFS(B3:B10,"Apple*")</f>
        <v>5</v>
      </c>
    </row>
    <row r="28" spans="2:9" x14ac:dyDescent="0.2">
      <c r="B28" s="8" t="s">
        <v>44</v>
      </c>
      <c r="C28" s="9"/>
      <c r="D28" s="10" t="s">
        <v>62</v>
      </c>
      <c r="E28" s="11"/>
      <c r="F28" s="12">
        <f>COUNTIFS(D3:D10,L6)</f>
        <v>2</v>
      </c>
    </row>
  </sheetData>
  <mergeCells count="32">
    <mergeCell ref="G12:I12"/>
    <mergeCell ref="G13:I13"/>
    <mergeCell ref="G14:I14"/>
    <mergeCell ref="G15:I15"/>
    <mergeCell ref="G16:I16"/>
    <mergeCell ref="G17:I17"/>
    <mergeCell ref="C12:E12"/>
    <mergeCell ref="C13:E13"/>
    <mergeCell ref="C14:E14"/>
    <mergeCell ref="C15:E15"/>
    <mergeCell ref="C16:E16"/>
    <mergeCell ref="C17:E17"/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D24:E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24:C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fkaya@student.ubc.ca</cp:lastModifiedBy>
  <dcterms:created xsi:type="dcterms:W3CDTF">2026-03-24T01:48:44Z</dcterms:created>
  <dcterms:modified xsi:type="dcterms:W3CDTF">2026-03-24T18:33:33Z</dcterms:modified>
</cp:coreProperties>
</file>